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효진\Desktop\"/>
    </mc:Choice>
  </mc:AlternateContent>
  <bookViews>
    <workbookView xWindow="360" yWindow="60" windowWidth="28035" windowHeight="12555" activeTab="4"/>
  </bookViews>
  <sheets>
    <sheet name="Sheet1" sheetId="1" r:id="rId1"/>
    <sheet name="Sheet2" sheetId="2" r:id="rId2"/>
    <sheet name="Sheet4" sheetId="4" r:id="rId3"/>
    <sheet name="Sheet3" sheetId="3" r:id="rId4"/>
    <sheet name="Sheet1 (2)" sheetId="5" r:id="rId5"/>
  </sheets>
  <calcPr calcId="162913"/>
</workbook>
</file>

<file path=xl/calcChain.xml><?xml version="1.0" encoding="utf-8"?>
<calcChain xmlns="http://schemas.openxmlformats.org/spreadsheetml/2006/main">
  <c r="D4" i="5" l="1"/>
  <c r="E5" i="5" l="1"/>
  <c r="E6" i="5"/>
  <c r="E7" i="5"/>
  <c r="E8" i="5"/>
  <c r="E9" i="5"/>
  <c r="E10" i="5"/>
  <c r="E11" i="5"/>
  <c r="E12" i="5"/>
  <c r="E13" i="5"/>
  <c r="E14" i="5"/>
  <c r="E15" i="5"/>
  <c r="D5" i="5"/>
  <c r="D6" i="5"/>
  <c r="D7" i="5"/>
  <c r="D8" i="5"/>
  <c r="D9" i="5"/>
  <c r="D10" i="5"/>
  <c r="D11" i="5"/>
  <c r="D12" i="5"/>
  <c r="D13" i="5"/>
  <c r="D14" i="5"/>
  <c r="D15" i="5"/>
  <c r="D16" i="5"/>
  <c r="E4" i="5" l="1"/>
  <c r="E16" i="5" s="1"/>
  <c r="C16" i="5"/>
  <c r="B16" i="5"/>
  <c r="R11" i="4" l="1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B11" i="4"/>
  <c r="H13" i="2"/>
  <c r="H6" i="2"/>
  <c r="H7" i="2"/>
  <c r="H8" i="2"/>
  <c r="H9" i="2"/>
  <c r="H10" i="2"/>
  <c r="H11" i="2"/>
  <c r="H12" i="2"/>
  <c r="H5" i="2"/>
  <c r="G13" i="2"/>
  <c r="R3" i="4"/>
  <c r="R4" i="4"/>
  <c r="R5" i="4"/>
  <c r="R6" i="4"/>
  <c r="R7" i="4"/>
  <c r="R8" i="4"/>
  <c r="R9" i="4"/>
  <c r="R10" i="4"/>
  <c r="F13" i="2" l="1"/>
  <c r="F6" i="2"/>
  <c r="F7" i="2"/>
  <c r="F8" i="2"/>
  <c r="F9" i="2"/>
  <c r="F10" i="2"/>
  <c r="F11" i="2"/>
  <c r="F12" i="2"/>
  <c r="F5" i="2"/>
  <c r="E13" i="2" l="1"/>
  <c r="D13" i="2"/>
  <c r="D12" i="2"/>
  <c r="D11" i="2"/>
  <c r="E11" i="2" s="1"/>
  <c r="E6" i="2"/>
  <c r="E7" i="2"/>
  <c r="E8" i="2"/>
  <c r="E9" i="2"/>
  <c r="E10" i="2"/>
  <c r="E12" i="2"/>
  <c r="E5" i="2"/>
  <c r="D6" i="2"/>
  <c r="D7" i="2"/>
  <c r="D8" i="2"/>
  <c r="D9" i="2"/>
  <c r="D10" i="2"/>
  <c r="D5" i="2"/>
  <c r="C13" i="2"/>
  <c r="B13" i="2"/>
  <c r="Y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C13" i="1"/>
  <c r="B13" i="1"/>
</calcChain>
</file>

<file path=xl/sharedStrings.xml><?xml version="1.0" encoding="utf-8"?>
<sst xmlns="http://schemas.openxmlformats.org/spreadsheetml/2006/main" count="121" uniqueCount="82">
  <si>
    <t>급여종류</t>
  </si>
  <si>
    <t>2017년1월</t>
  </si>
  <si>
    <t>2017년2월</t>
  </si>
  <si>
    <t>2017년3월</t>
  </si>
  <si>
    <t>2017년4월</t>
  </si>
  <si>
    <t>2017년5월</t>
  </si>
  <si>
    <t>2017년6월</t>
  </si>
  <si>
    <t>2017년7월</t>
  </si>
  <si>
    <t>2017년8월</t>
  </si>
  <si>
    <t>2017년9월</t>
  </si>
  <si>
    <t>2017년10월</t>
  </si>
  <si>
    <t>2017년11월</t>
  </si>
  <si>
    <t>2017년12월</t>
  </si>
  <si>
    <t>방문요양</t>
  </si>
  <si>
    <t>방문목욕</t>
  </si>
  <si>
    <t>방문간호</t>
  </si>
  <si>
    <t>단기보호</t>
  </si>
  <si>
    <t>노인요양공동생활가정</t>
  </si>
  <si>
    <t>복지용구</t>
  </si>
  <si>
    <t>주야간보호</t>
    <phoneticPr fontId="1" type="noConversion"/>
  </si>
  <si>
    <t>수급자수</t>
    <phoneticPr fontId="1" type="noConversion"/>
  </si>
  <si>
    <t>공단부담금</t>
    <phoneticPr fontId="1" type="noConversion"/>
  </si>
  <si>
    <t>요양시설</t>
    <phoneticPr fontId="1" type="noConversion"/>
  </si>
  <si>
    <t>*요양시설은 노인요양(구법), 노인요양(현행법), 요양시설내치매전담실가형,요양시설내치매전담실나형의 합</t>
    <phoneticPr fontId="1" type="noConversion"/>
  </si>
  <si>
    <t>*주야간보호는 주야간보호, 치매형주야간보호의 합</t>
    <phoneticPr fontId="1" type="noConversion"/>
  </si>
  <si>
    <t>(단위: 명, 원)</t>
    <phoneticPr fontId="1" type="noConversion"/>
  </si>
  <si>
    <t>*해당월 지급일자 기준</t>
    <phoneticPr fontId="1" type="noConversion"/>
  </si>
  <si>
    <t>2017년도 장기요양급여 지급현황</t>
    <phoneticPr fontId="1" type="noConversion"/>
  </si>
  <si>
    <t xml:space="preserve"> </t>
    <phoneticPr fontId="1" type="noConversion"/>
  </si>
  <si>
    <t>합계</t>
    <phoneticPr fontId="1" type="noConversion"/>
  </si>
  <si>
    <t>공단부담금(85%)</t>
    <phoneticPr fontId="1" type="noConversion"/>
  </si>
  <si>
    <t>개인부담금(15%)</t>
    <phoneticPr fontId="1" type="noConversion"/>
  </si>
  <si>
    <t>2017년도 장기요양급여 지급현황</t>
    <phoneticPr fontId="1" type="noConversion"/>
  </si>
  <si>
    <t>2017년도 장기요양급여 지급현황</t>
    <phoneticPr fontId="1" type="noConversion"/>
  </si>
  <si>
    <t>방문요양</t>
    <phoneticPr fontId="1" type="noConversion"/>
  </si>
  <si>
    <t>방문목욕</t>
    <phoneticPr fontId="1" type="noConversion"/>
  </si>
  <si>
    <t>방문간호</t>
    <phoneticPr fontId="1" type="noConversion"/>
  </si>
  <si>
    <t>주야간보호</t>
    <phoneticPr fontId="1" type="noConversion"/>
  </si>
  <si>
    <t>단기보호</t>
    <phoneticPr fontId="1" type="noConversion"/>
  </si>
  <si>
    <t>복지용구</t>
    <phoneticPr fontId="1" type="noConversion"/>
  </si>
  <si>
    <t>노인요양공동생활가정</t>
    <phoneticPr fontId="1" type="noConversion"/>
  </si>
  <si>
    <t>요양시설</t>
    <phoneticPr fontId="1" type="noConversion"/>
  </si>
  <si>
    <t>합계 부담금(100%)</t>
    <phoneticPr fontId="1" type="noConversion"/>
  </si>
  <si>
    <t>전국 기관 수</t>
    <phoneticPr fontId="1" type="noConversion"/>
  </si>
  <si>
    <t>서울</t>
    <phoneticPr fontId="1" type="noConversion"/>
  </si>
  <si>
    <t xml:space="preserve">지역 </t>
    <phoneticPr fontId="1" type="noConversion"/>
  </si>
  <si>
    <t>부산</t>
    <phoneticPr fontId="1" type="noConversion"/>
  </si>
  <si>
    <t>대구</t>
    <phoneticPr fontId="1" type="noConversion"/>
  </si>
  <si>
    <t>인천</t>
    <phoneticPr fontId="1" type="noConversion"/>
  </si>
  <si>
    <t>광주</t>
    <phoneticPr fontId="1" type="noConversion"/>
  </si>
  <si>
    <t>대전</t>
    <phoneticPr fontId="1" type="noConversion"/>
  </si>
  <si>
    <t>울산</t>
    <phoneticPr fontId="1" type="noConversion"/>
  </si>
  <si>
    <t>경기도</t>
    <phoneticPr fontId="1" type="noConversion"/>
  </si>
  <si>
    <t>강원도</t>
    <phoneticPr fontId="1" type="noConversion"/>
  </si>
  <si>
    <t>충북</t>
    <phoneticPr fontId="1" type="noConversion"/>
  </si>
  <si>
    <t>충남</t>
    <phoneticPr fontId="1" type="noConversion"/>
  </si>
  <si>
    <t>전북</t>
    <phoneticPr fontId="1" type="noConversion"/>
  </si>
  <si>
    <t>전남</t>
    <phoneticPr fontId="1" type="noConversion"/>
  </si>
  <si>
    <t>경남</t>
    <phoneticPr fontId="1" type="noConversion"/>
  </si>
  <si>
    <t>1인당 개인부담금(15%)</t>
    <phoneticPr fontId="1" type="noConversion"/>
  </si>
  <si>
    <t>기관 당 부담금(85%)</t>
    <phoneticPr fontId="1" type="noConversion"/>
  </si>
  <si>
    <t>지역합계</t>
    <phoneticPr fontId="1" type="noConversion"/>
  </si>
  <si>
    <t xml:space="preserve">전국    시설 수 </t>
    <phoneticPr fontId="1" type="noConversion"/>
  </si>
  <si>
    <t>제주</t>
    <phoneticPr fontId="1" type="noConversion"/>
  </si>
  <si>
    <t>세종</t>
    <phoneticPr fontId="1" type="noConversion"/>
  </si>
  <si>
    <t>2017년도 복지용구급여 지급현황</t>
    <phoneticPr fontId="1" type="noConversion"/>
  </si>
  <si>
    <t>본인부담금(15%)</t>
    <phoneticPr fontId="1" type="noConversion"/>
  </si>
  <si>
    <t>총 합계</t>
    <phoneticPr fontId="1" type="noConversion"/>
  </si>
  <si>
    <t>월 소계(100%)</t>
    <phoneticPr fontId="1" type="noConversion"/>
  </si>
  <si>
    <t>1월</t>
    <phoneticPr fontId="1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</si>
  <si>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</si>
  <si>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</si>
  <si>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</si>
  <si>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</si>
  <si>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</si>
  <si>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</si>
  <si>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</si>
  <si>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</si>
  <si>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</si>
  <si>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</si>
  <si>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</si>
  <si>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구분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</si>
</sst>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#,##0;\(#,##0\)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FFFFFF"/>
      <name val="맑은 고딕"/>
      <family val="3"/>
      <charset val="129"/>
      <scheme val="minor"/>
    </font>
    <font>
      <sz val="10"/>
      <color rgb="FFFFFFFF"/>
      <name val="맑은 고딕"/>
      <family val="3"/>
      <charset val="129"/>
      <scheme val="minor"/>
    </font>
    <font>
      <sz val="10"/>
      <color rgb="FF4E5E7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rgb="FF8192AD"/>
        </stop>
        <stop position="1">
          <color rgb="FF9BA9BF"/>
        </stop>
      </gradientFill>
    </fill>
    <fill>
      <patternFill patternType="solid">
        <f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wrapText="1"/>
    </xf>
    <xf numFmtId="176" fontId="5" fillId="3" borderId="1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left" vertical="center" wrapText="1"/>
    </xf>
    <xf numFmtId="176" fontId="5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Border="1">
      <alignment vertical="center"/>
    </xf>
    <xf numFmtId="0" fontId="4" fillId="3" borderId="7" xfId="0" applyFont="1" applyFill="1" applyBorder="1" applyAlignment="1">
      <alignment horizontal="left" vertical="center" wrapText="1"/>
    </xf>
    <xf numFmtId="176" fontId="6" fillId="0" borderId="8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176" fontId="6" fillId="0" borderId="12" xfId="0" applyNumberFormat="1" applyFont="1" applyBorder="1">
      <alignment vertical="center"/>
    </xf>
    <xf numFmtId="41" fontId="0" fillId="0" borderId="0" xfId="1" applyFont="1">
      <alignment vertical="center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176" fontId="6" fillId="0" borderId="16" xfId="0" applyNumberFormat="1" applyFont="1" applyBorder="1">
      <alignment vertical="center"/>
    </xf>
    <xf numFmtId="176" fontId="5" fillId="3" borderId="5" xfId="0" applyNumberFormat="1" applyFont="1" applyFill="1" applyBorder="1" applyAlignment="1">
      <alignment horizontal="right" vertical="center"/>
    </xf>
    <xf numFmtId="176" fontId="6" fillId="0" borderId="7" xfId="0" applyNumberFormat="1" applyFont="1" applyBorder="1">
      <alignment vertical="center"/>
    </xf>
    <xf numFmtId="41" fontId="10" fillId="0" borderId="1" xfId="1" applyFont="1" applyBorder="1">
      <alignment vertical="center"/>
    </xf>
    <xf numFmtId="41" fontId="10" fillId="0" borderId="6" xfId="0" applyNumberFormat="1" applyFont="1" applyBorder="1">
      <alignment vertical="center"/>
    </xf>
    <xf numFmtId="41" fontId="10" fillId="0" borderId="8" xfId="1" applyFont="1" applyBorder="1">
      <alignment vertical="center"/>
    </xf>
    <xf numFmtId="41" fontId="10" fillId="0" borderId="9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41" fontId="0" fillId="0" borderId="0" xfId="0" applyNumberFormat="1">
      <alignment vertical="center"/>
    </xf>
    <xf numFmtId="41" fontId="10" fillId="0" borderId="0" xfId="0" applyNumberFormat="1" applyFont="1">
      <alignment vertical="center"/>
    </xf>
    <xf numFmtId="0" fontId="10" fillId="0" borderId="0" xfId="0" applyFont="1">
      <alignment vertical="center"/>
    </xf>
    <xf numFmtId="41" fontId="10" fillId="0" borderId="1" xfId="0" applyNumberFormat="1" applyFont="1" applyBorder="1">
      <alignment vertical="center"/>
    </xf>
    <xf numFmtId="43" fontId="10" fillId="0" borderId="1" xfId="0" applyNumberFormat="1" applyFont="1" applyBorder="1">
      <alignment vertical="center"/>
    </xf>
    <xf numFmtId="176" fontId="6" fillId="0" borderId="20" xfId="0" applyNumberFormat="1" applyFont="1" applyBorder="1">
      <alignment vertical="center"/>
    </xf>
    <xf numFmtId="41" fontId="10" fillId="0" borderId="20" xfId="1" applyFont="1" applyBorder="1">
      <alignment vertical="center"/>
    </xf>
    <xf numFmtId="41" fontId="10" fillId="0" borderId="20" xfId="0" applyNumberFormat="1" applyFont="1" applyBorder="1">
      <alignment vertical="center"/>
    </xf>
    <xf numFmtId="43" fontId="10" fillId="0" borderId="20" xfId="0" applyNumberFormat="1" applyFont="1" applyBorder="1">
      <alignment vertical="center"/>
    </xf>
    <xf numFmtId="41" fontId="10" fillId="0" borderId="21" xfId="0" applyNumberFormat="1" applyFont="1" applyBorder="1">
      <alignment vertical="center"/>
    </xf>
    <xf numFmtId="41" fontId="10" fillId="0" borderId="8" xfId="0" applyNumberFormat="1" applyFont="1" applyBorder="1">
      <alignment vertical="center"/>
    </xf>
    <xf numFmtId="43" fontId="10" fillId="0" borderId="8" xfId="0" applyNumberFormat="1" applyFont="1" applyBorder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1" fontId="3" fillId="2" borderId="1" xfId="1" applyFont="1" applyFill="1" applyBorder="1" applyAlignment="1">
      <alignment horizontal="center" vertical="center" wrapText="1"/>
    </xf>
    <xf numFmtId="41" fontId="3" fillId="2" borderId="6" xfId="1" applyNumberFormat="1" applyFont="1" applyFill="1" applyBorder="1" applyAlignment="1">
      <alignment horizontal="center" vertical="center" wrapText="1"/>
    </xf>
    <xf numFmtId="41" fontId="0" fillId="0" borderId="1" xfId="1" applyFont="1" applyBorder="1">
      <alignment vertical="center"/>
    </xf>
    <xf numFmtId="0" fontId="4" fillId="3" borderId="1" xfId="0" applyFont="1" applyFill="1" applyBorder="1" applyAlignment="1">
      <alignment horizontal="left" vertical="center" wrapText="1"/>
    </xf>
    <xf numFmtId="41" fontId="0" fillId="0" borderId="1" xfId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41" fontId="0" fillId="0" borderId="8" xfId="1" applyFont="1" applyBorder="1">
      <alignment vertical="center"/>
    </xf>
    <xf numFmtId="0" fontId="4" fillId="3" borderId="10" xfId="0" applyFont="1" applyFill="1" applyBorder="1" applyAlignment="1">
      <alignment horizontal="left" vertical="center" wrapText="1"/>
    </xf>
    <xf numFmtId="41" fontId="0" fillId="0" borderId="11" xfId="1" applyFont="1" applyBorder="1">
      <alignment vertical="center"/>
    </xf>
    <xf numFmtId="41" fontId="0" fillId="0" borderId="12" xfId="1" applyFont="1" applyBorder="1">
      <alignment vertical="center"/>
    </xf>
    <xf numFmtId="41" fontId="0" fillId="0" borderId="22" xfId="1" applyFont="1" applyBorder="1">
      <alignment vertical="center"/>
    </xf>
    <xf numFmtId="41" fontId="0" fillId="0" borderId="23" xfId="1" applyFont="1" applyBorder="1">
      <alignment vertical="center"/>
    </xf>
    <xf numFmtId="41" fontId="0" fillId="0" borderId="25" xfId="1" applyFont="1" applyBorder="1">
      <alignment vertical="center"/>
    </xf>
    <xf numFmtId="41" fontId="0" fillId="0" borderId="26" xfId="1" applyFont="1" applyBorder="1">
      <alignment vertical="center"/>
    </xf>
    <xf numFmtId="41" fontId="0" fillId="0" borderId="24" xfId="1" applyFont="1" applyBorder="1">
      <alignment vertical="center"/>
    </xf>
    <xf numFmtId="0" fontId="0" fillId="0" borderId="0" xfId="0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1" fontId="0" fillId="0" borderId="1" xfId="1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 wrapText="1"/>
    </xf>
    <xf numFmtId="41" fontId="0" fillId="0" borderId="8" xfId="1" applyFont="1" applyBorder="1" applyAlignment="1">
      <alignment horizontal="center" vertical="center" wrapText="1"/>
    </xf>
    <xf numFmtId="41" fontId="0" fillId="0" borderId="0" xfId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176" fontId="13" fillId="3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1" fontId="11" fillId="0" borderId="3" xfId="1" applyFont="1" applyBorder="1" applyAlignment="1">
      <alignment horizontal="right" vertical="center"/>
    </xf>
    <xf numFmtId="41" fontId="14" fillId="0" borderId="1" xfId="1" applyFont="1" applyBorder="1" applyAlignment="1">
      <alignment horizontal="right" vertical="center"/>
    </xf>
    <xf numFmtId="176" fontId="14" fillId="0" borderId="6" xfId="0" applyNumberFormat="1" applyFont="1" applyBorder="1" applyAlignment="1">
      <alignment horizontal="center" vertical="center"/>
    </xf>
    <xf numFmtId="176" fontId="13" fillId="3" borderId="8" xfId="0" applyNumberFormat="1" applyFont="1" applyFill="1" applyBorder="1" applyAlignment="1">
      <alignment horizontal="center" vertical="center"/>
    </xf>
    <xf numFmtId="41" fontId="14" fillId="0" borderId="8" xfId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41" fontId="11" fillId="0" borderId="11" xfId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>
      <selection activeCell="E22" sqref="E22"/>
    </sheetView>
  </sheetViews>
  <sheetFormatPr defaultRowHeight="16.5" x14ac:dyDescent="0.3"/>
  <cols>
    <col min="1" max="1" width="26.625" customWidth="1"/>
    <col min="2" max="2" width="7.875" bestFit="1" customWidth="1"/>
    <col min="3" max="3" width="15.125" bestFit="1" customWidth="1"/>
    <col min="4" max="4" width="7.875" bestFit="1" customWidth="1"/>
    <col min="5" max="5" width="15.125" bestFit="1" customWidth="1"/>
    <col min="6" max="6" width="7.875" bestFit="1" customWidth="1"/>
    <col min="7" max="7" width="15.125" bestFit="1" customWidth="1"/>
    <col min="8" max="8" width="7.875" bestFit="1" customWidth="1"/>
    <col min="9" max="9" width="15.125" bestFit="1" customWidth="1"/>
    <col min="10" max="10" width="7.875" bestFit="1" customWidth="1"/>
    <col min="11" max="11" width="15.125" bestFit="1" customWidth="1"/>
    <col min="12" max="12" width="7.875" bestFit="1" customWidth="1"/>
    <col min="13" max="13" width="15.125" bestFit="1" customWidth="1"/>
    <col min="14" max="14" width="7.875" bestFit="1" customWidth="1"/>
    <col min="15" max="15" width="15.125" bestFit="1" customWidth="1"/>
    <col min="16" max="16" width="7.875" bestFit="1" customWidth="1"/>
    <col min="17" max="17" width="15.125" bestFit="1" customWidth="1"/>
    <col min="18" max="18" width="7.875" bestFit="1" customWidth="1"/>
    <col min="19" max="19" width="15.125" bestFit="1" customWidth="1"/>
    <col min="20" max="20" width="7.875" bestFit="1" customWidth="1"/>
    <col min="21" max="21" width="15.125" bestFit="1" customWidth="1"/>
    <col min="22" max="22" width="7.875" bestFit="1" customWidth="1"/>
    <col min="23" max="23" width="15.125" bestFit="1" customWidth="1"/>
    <col min="24" max="24" width="7.875" bestFit="1" customWidth="1"/>
    <col min="25" max="25" width="15.125" bestFit="1" customWidth="1"/>
  </cols>
  <sheetData>
    <row r="1" spans="1:25" ht="31.5" x14ac:dyDescent="0.3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 t="s">
        <v>27</v>
      </c>
      <c r="K1" s="61"/>
      <c r="L1" s="61"/>
      <c r="M1" s="61"/>
      <c r="N1" s="61"/>
      <c r="O1" s="61"/>
      <c r="P1" s="61"/>
      <c r="Q1" s="61"/>
      <c r="R1" s="61"/>
      <c r="S1" s="61"/>
      <c r="T1" s="61" t="s">
        <v>27</v>
      </c>
      <c r="U1" s="61"/>
      <c r="V1" s="61"/>
      <c r="W1" s="61"/>
      <c r="X1" s="61"/>
      <c r="Y1" s="61"/>
    </row>
    <row r="2" spans="1:25" ht="17.25" thickBot="1" x14ac:dyDescent="0.35">
      <c r="Y2" s="6" t="s">
        <v>25</v>
      </c>
    </row>
    <row r="3" spans="1:25" x14ac:dyDescent="0.25">
      <c r="A3" s="59" t="s">
        <v>0</v>
      </c>
      <c r="B3" s="57" t="s">
        <v>1</v>
      </c>
      <c r="C3" s="57"/>
      <c r="D3" s="57" t="s">
        <v>2</v>
      </c>
      <c r="E3" s="57"/>
      <c r="F3" s="57" t="s">
        <v>3</v>
      </c>
      <c r="G3" s="57"/>
      <c r="H3" s="57" t="s">
        <v>4</v>
      </c>
      <c r="I3" s="57"/>
      <c r="J3" s="57" t="s">
        <v>5</v>
      </c>
      <c r="K3" s="57"/>
      <c r="L3" s="57" t="s">
        <v>6</v>
      </c>
      <c r="M3" s="57"/>
      <c r="N3" s="57" t="s">
        <v>7</v>
      </c>
      <c r="O3" s="57"/>
      <c r="P3" s="57" t="s">
        <v>8</v>
      </c>
      <c r="Q3" s="57"/>
      <c r="R3" s="57" t="s">
        <v>9</v>
      </c>
      <c r="S3" s="57"/>
      <c r="T3" s="57" t="s">
        <v>10</v>
      </c>
      <c r="U3" s="57"/>
      <c r="V3" s="57" t="s">
        <v>11</v>
      </c>
      <c r="W3" s="57"/>
      <c r="X3" s="57" t="s">
        <v>12</v>
      </c>
      <c r="Y3" s="58"/>
    </row>
    <row r="4" spans="1:25" x14ac:dyDescent="0.25">
      <c r="A4" s="60"/>
      <c r="B4" s="1" t="s">
        <v>20</v>
      </c>
      <c r="C4" s="1" t="s">
        <v>21</v>
      </c>
      <c r="D4" s="1" t="s">
        <v>20</v>
      </c>
      <c r="E4" s="1" t="s">
        <v>21</v>
      </c>
      <c r="F4" s="1" t="s">
        <v>20</v>
      </c>
      <c r="G4" s="1" t="s">
        <v>21</v>
      </c>
      <c r="H4" s="1" t="s">
        <v>20</v>
      </c>
      <c r="I4" s="1" t="s">
        <v>21</v>
      </c>
      <c r="J4" s="1" t="s">
        <v>20</v>
      </c>
      <c r="K4" s="1" t="s">
        <v>21</v>
      </c>
      <c r="L4" s="1" t="s">
        <v>20</v>
      </c>
      <c r="M4" s="1" t="s">
        <v>21</v>
      </c>
      <c r="N4" s="1" t="s">
        <v>20</v>
      </c>
      <c r="O4" s="1" t="s">
        <v>21</v>
      </c>
      <c r="P4" s="1" t="s">
        <v>20</v>
      </c>
      <c r="Q4" s="1" t="s">
        <v>21</v>
      </c>
      <c r="R4" s="1" t="s">
        <v>20</v>
      </c>
      <c r="S4" s="1" t="s">
        <v>21</v>
      </c>
      <c r="T4" s="1" t="s">
        <v>20</v>
      </c>
      <c r="U4" s="1" t="s">
        <v>21</v>
      </c>
      <c r="V4" s="1" t="s">
        <v>20</v>
      </c>
      <c r="W4" s="1" t="s">
        <v>21</v>
      </c>
      <c r="X4" s="1" t="s">
        <v>20</v>
      </c>
      <c r="Y4" s="3" t="s">
        <v>21</v>
      </c>
    </row>
    <row r="5" spans="1:25" x14ac:dyDescent="0.3">
      <c r="A5" s="4" t="s">
        <v>13</v>
      </c>
      <c r="B5" s="2">
        <v>210491</v>
      </c>
      <c r="C5" s="2">
        <v>145970886950</v>
      </c>
      <c r="D5" s="2">
        <v>210189</v>
      </c>
      <c r="E5" s="2">
        <v>147022402670</v>
      </c>
      <c r="F5" s="2">
        <v>213045</v>
      </c>
      <c r="G5" s="2">
        <v>148763550390</v>
      </c>
      <c r="H5" s="2">
        <v>216438</v>
      </c>
      <c r="I5" s="2">
        <v>154384557670</v>
      </c>
      <c r="J5" s="2">
        <v>219491</v>
      </c>
      <c r="K5" s="2">
        <v>152861882900</v>
      </c>
      <c r="L5" s="2">
        <v>220853</v>
      </c>
      <c r="M5" s="2">
        <v>154751820730</v>
      </c>
      <c r="N5" s="2">
        <v>225565</v>
      </c>
      <c r="O5" s="2">
        <v>162357685860</v>
      </c>
      <c r="P5" s="2">
        <v>226916</v>
      </c>
      <c r="Q5" s="2">
        <v>162941160830</v>
      </c>
      <c r="R5" s="2">
        <v>230345</v>
      </c>
      <c r="S5" s="2">
        <v>167494498900</v>
      </c>
      <c r="T5" s="2">
        <v>230512</v>
      </c>
      <c r="U5" s="2">
        <v>164883629310</v>
      </c>
      <c r="V5" s="2">
        <v>232338</v>
      </c>
      <c r="W5" s="2">
        <v>158986303640</v>
      </c>
      <c r="X5" s="2">
        <v>234997</v>
      </c>
      <c r="Y5" s="5">
        <v>171219872950</v>
      </c>
    </row>
    <row r="6" spans="1:25" x14ac:dyDescent="0.3">
      <c r="A6" s="4" t="s">
        <v>14</v>
      </c>
      <c r="B6" s="2">
        <v>38339</v>
      </c>
      <c r="C6" s="2">
        <v>6592118540</v>
      </c>
      <c r="D6" s="2">
        <v>39013</v>
      </c>
      <c r="E6" s="2">
        <v>6694733940</v>
      </c>
      <c r="F6" s="2">
        <v>39700</v>
      </c>
      <c r="G6" s="2">
        <v>6829032760</v>
      </c>
      <c r="H6" s="2">
        <v>40654</v>
      </c>
      <c r="I6" s="2">
        <v>7371057000</v>
      </c>
      <c r="J6" s="2">
        <v>41767</v>
      </c>
      <c r="K6" s="2">
        <v>7474460570</v>
      </c>
      <c r="L6" s="2">
        <v>41555</v>
      </c>
      <c r="M6" s="2">
        <v>7566803390</v>
      </c>
      <c r="N6" s="2">
        <v>41854</v>
      </c>
      <c r="O6" s="2">
        <v>7755295810</v>
      </c>
      <c r="P6" s="2">
        <v>41762</v>
      </c>
      <c r="Q6" s="2">
        <v>7760928360</v>
      </c>
      <c r="R6" s="2">
        <v>41135</v>
      </c>
      <c r="S6" s="2">
        <v>7838909950</v>
      </c>
      <c r="T6" s="2">
        <v>41329</v>
      </c>
      <c r="U6" s="2">
        <v>7671203780</v>
      </c>
      <c r="V6" s="2">
        <v>41815</v>
      </c>
      <c r="W6" s="2">
        <v>7515570910</v>
      </c>
      <c r="X6" s="2">
        <v>43378</v>
      </c>
      <c r="Y6" s="5">
        <v>8129374590</v>
      </c>
    </row>
    <row r="7" spans="1:25" x14ac:dyDescent="0.3">
      <c r="A7" s="4" t="s">
        <v>15</v>
      </c>
      <c r="B7" s="2">
        <v>5125</v>
      </c>
      <c r="C7" s="2">
        <v>887589100</v>
      </c>
      <c r="D7" s="2">
        <v>5260</v>
      </c>
      <c r="E7" s="2">
        <v>943170960</v>
      </c>
      <c r="F7" s="2">
        <v>5396</v>
      </c>
      <c r="G7" s="2">
        <v>972388730</v>
      </c>
      <c r="H7" s="2">
        <v>5676</v>
      </c>
      <c r="I7" s="2">
        <v>1040797860</v>
      </c>
      <c r="J7" s="2">
        <v>6009</v>
      </c>
      <c r="K7" s="2">
        <v>1124264150</v>
      </c>
      <c r="L7" s="2">
        <v>5998</v>
      </c>
      <c r="M7" s="2">
        <v>1129026950</v>
      </c>
      <c r="N7" s="2">
        <v>6174</v>
      </c>
      <c r="O7" s="2">
        <v>1162714450</v>
      </c>
      <c r="P7" s="2">
        <v>6338</v>
      </c>
      <c r="Q7" s="2">
        <v>1167612070</v>
      </c>
      <c r="R7" s="2">
        <v>6423</v>
      </c>
      <c r="S7" s="2">
        <v>1171716930</v>
      </c>
      <c r="T7" s="2">
        <v>6516</v>
      </c>
      <c r="U7" s="2">
        <v>1191770130</v>
      </c>
      <c r="V7" s="2">
        <v>6528</v>
      </c>
      <c r="W7" s="2">
        <v>1209043290</v>
      </c>
      <c r="X7" s="2">
        <v>6719</v>
      </c>
      <c r="Y7" s="5">
        <v>1243928560</v>
      </c>
    </row>
    <row r="8" spans="1:25" x14ac:dyDescent="0.3">
      <c r="A8" s="4" t="s">
        <v>19</v>
      </c>
      <c r="B8" s="2">
        <v>37750</v>
      </c>
      <c r="C8" s="2">
        <v>37864456590</v>
      </c>
      <c r="D8" s="2">
        <v>37652</v>
      </c>
      <c r="E8" s="2">
        <v>34890553010</v>
      </c>
      <c r="F8" s="2">
        <v>38571</v>
      </c>
      <c r="G8" s="2">
        <v>35662947770</v>
      </c>
      <c r="H8" s="2">
        <v>39708</v>
      </c>
      <c r="I8" s="2">
        <v>40516302290</v>
      </c>
      <c r="J8" s="2">
        <v>41944</v>
      </c>
      <c r="K8" s="2">
        <v>41397829500</v>
      </c>
      <c r="L8" s="2">
        <v>41814</v>
      </c>
      <c r="M8" s="2">
        <v>41428179120</v>
      </c>
      <c r="N8" s="2">
        <v>43256</v>
      </c>
      <c r="O8" s="2">
        <v>43706664220</v>
      </c>
      <c r="P8" s="2">
        <v>44820</v>
      </c>
      <c r="Q8" s="2">
        <v>45636755310</v>
      </c>
      <c r="R8" s="2">
        <v>47237</v>
      </c>
      <c r="S8" s="2">
        <v>49252254000</v>
      </c>
      <c r="T8" s="2">
        <v>46061</v>
      </c>
      <c r="U8" s="2">
        <v>46066966640</v>
      </c>
      <c r="V8" s="2">
        <v>48224</v>
      </c>
      <c r="W8" s="2">
        <v>45569006870</v>
      </c>
      <c r="X8" s="2">
        <v>49362</v>
      </c>
      <c r="Y8" s="5">
        <v>49939270800</v>
      </c>
    </row>
    <row r="9" spans="1:25" x14ac:dyDescent="0.3">
      <c r="A9" s="4" t="s">
        <v>16</v>
      </c>
      <c r="B9" s="2">
        <v>1874</v>
      </c>
      <c r="C9" s="2">
        <v>1067075400</v>
      </c>
      <c r="D9" s="2">
        <v>1786</v>
      </c>
      <c r="E9" s="2">
        <v>1488703610</v>
      </c>
      <c r="F9" s="2">
        <v>1788</v>
      </c>
      <c r="G9" s="2">
        <v>1190164370</v>
      </c>
      <c r="H9" s="2">
        <v>1791</v>
      </c>
      <c r="I9" s="2">
        <v>1417959860</v>
      </c>
      <c r="J9" s="2">
        <v>1767</v>
      </c>
      <c r="K9" s="2">
        <v>1169744200</v>
      </c>
      <c r="L9" s="2">
        <v>1782</v>
      </c>
      <c r="M9" s="2">
        <v>1066113840</v>
      </c>
      <c r="N9" s="2">
        <v>1731</v>
      </c>
      <c r="O9" s="2">
        <v>1038590230</v>
      </c>
      <c r="P9" s="2">
        <v>1820</v>
      </c>
      <c r="Q9" s="2">
        <v>1069905270</v>
      </c>
      <c r="R9" s="2">
        <v>1863</v>
      </c>
      <c r="S9" s="2">
        <v>1079581980</v>
      </c>
      <c r="T9" s="2">
        <v>1548</v>
      </c>
      <c r="U9" s="2">
        <v>911630650</v>
      </c>
      <c r="V9" s="2">
        <v>1746</v>
      </c>
      <c r="W9" s="2">
        <v>999702960</v>
      </c>
      <c r="X9" s="2">
        <v>1607</v>
      </c>
      <c r="Y9" s="5">
        <v>945383060</v>
      </c>
    </row>
    <row r="10" spans="1:25" x14ac:dyDescent="0.3">
      <c r="A10" s="4" t="s">
        <v>18</v>
      </c>
      <c r="B10" s="2">
        <v>107849</v>
      </c>
      <c r="C10" s="2">
        <v>10493879330</v>
      </c>
      <c r="D10" s="2">
        <v>102810</v>
      </c>
      <c r="E10" s="2">
        <v>9329947250</v>
      </c>
      <c r="F10" s="2">
        <v>106693</v>
      </c>
      <c r="G10" s="2">
        <v>10611514590</v>
      </c>
      <c r="H10" s="2">
        <v>107161</v>
      </c>
      <c r="I10" s="2">
        <v>10371040520</v>
      </c>
      <c r="J10" s="2">
        <v>110589</v>
      </c>
      <c r="K10" s="2">
        <v>10440638740</v>
      </c>
      <c r="L10" s="2">
        <v>109575</v>
      </c>
      <c r="M10" s="2">
        <v>9864870570</v>
      </c>
      <c r="N10" s="2">
        <v>111364</v>
      </c>
      <c r="O10" s="2">
        <v>10380365280</v>
      </c>
      <c r="P10" s="2">
        <v>105354</v>
      </c>
      <c r="Q10" s="2">
        <v>9575550110</v>
      </c>
      <c r="R10" s="2">
        <v>114674</v>
      </c>
      <c r="S10" s="2">
        <v>10804643630</v>
      </c>
      <c r="T10" s="2">
        <v>112028</v>
      </c>
      <c r="U10" s="2">
        <v>9865302380</v>
      </c>
      <c r="V10" s="2">
        <v>115324</v>
      </c>
      <c r="W10" s="2">
        <v>9773581510</v>
      </c>
      <c r="X10" s="2">
        <v>120389</v>
      </c>
      <c r="Y10" s="5">
        <v>10772351540</v>
      </c>
    </row>
    <row r="11" spans="1:25" ht="16.5" customHeight="1" x14ac:dyDescent="0.3">
      <c r="A11" s="4" t="s">
        <v>17</v>
      </c>
      <c r="B11" s="2">
        <v>15893</v>
      </c>
      <c r="C11" s="2">
        <v>21138966350</v>
      </c>
      <c r="D11" s="2">
        <v>15872</v>
      </c>
      <c r="E11" s="2">
        <v>21749949430</v>
      </c>
      <c r="F11" s="2">
        <v>15938</v>
      </c>
      <c r="G11" s="2">
        <v>19689108350</v>
      </c>
      <c r="H11" s="2">
        <v>15821</v>
      </c>
      <c r="I11" s="2">
        <v>21324852740</v>
      </c>
      <c r="J11" s="2">
        <v>16077</v>
      </c>
      <c r="K11" s="2">
        <v>21270677410</v>
      </c>
      <c r="L11" s="2">
        <v>15690</v>
      </c>
      <c r="M11" s="2">
        <v>21120596540</v>
      </c>
      <c r="N11" s="2">
        <v>15826</v>
      </c>
      <c r="O11" s="2">
        <v>20973131000</v>
      </c>
      <c r="P11" s="2">
        <v>16046</v>
      </c>
      <c r="Q11" s="2">
        <v>21940544160</v>
      </c>
      <c r="R11" s="2">
        <v>16241</v>
      </c>
      <c r="S11" s="2">
        <v>22139490730</v>
      </c>
      <c r="T11" s="2">
        <v>15804</v>
      </c>
      <c r="U11" s="2">
        <v>20563012610</v>
      </c>
      <c r="V11" s="2">
        <v>15904</v>
      </c>
      <c r="W11" s="2">
        <v>21693653170</v>
      </c>
      <c r="X11" s="2">
        <v>16099</v>
      </c>
      <c r="Y11" s="5">
        <v>21266876790</v>
      </c>
    </row>
    <row r="12" spans="1:25" ht="17.25" thickBot="1" x14ac:dyDescent="0.35">
      <c r="A12" s="9" t="s">
        <v>22</v>
      </c>
      <c r="B12" s="10">
        <v>125801</v>
      </c>
      <c r="C12" s="10">
        <v>175127112440</v>
      </c>
      <c r="D12" s="10">
        <v>125314</v>
      </c>
      <c r="E12" s="10">
        <v>179375891200</v>
      </c>
      <c r="F12" s="10">
        <v>126866</v>
      </c>
      <c r="G12" s="10">
        <v>166972768630</v>
      </c>
      <c r="H12" s="10">
        <v>127725</v>
      </c>
      <c r="I12" s="10">
        <v>183517876730</v>
      </c>
      <c r="J12" s="10">
        <v>129204</v>
      </c>
      <c r="K12" s="10">
        <v>180948006500</v>
      </c>
      <c r="L12" s="10">
        <v>128442</v>
      </c>
      <c r="M12" s="10">
        <v>183765127840</v>
      </c>
      <c r="N12" s="10">
        <v>129537</v>
      </c>
      <c r="O12" s="10">
        <v>180842380780</v>
      </c>
      <c r="P12" s="10">
        <v>131184</v>
      </c>
      <c r="Q12" s="10">
        <v>189487216590</v>
      </c>
      <c r="R12" s="10">
        <v>133670</v>
      </c>
      <c r="S12" s="10">
        <v>191873852000</v>
      </c>
      <c r="T12" s="10">
        <v>132066</v>
      </c>
      <c r="U12" s="10">
        <v>182982346060</v>
      </c>
      <c r="V12" s="10">
        <v>134449</v>
      </c>
      <c r="W12" s="10">
        <v>194067519960</v>
      </c>
      <c r="X12" s="10">
        <v>135166</v>
      </c>
      <c r="Y12" s="11">
        <v>188121853950</v>
      </c>
    </row>
    <row r="13" spans="1:25" ht="17.25" thickBot="1" x14ac:dyDescent="0.35">
      <c r="A13" s="12" t="s">
        <v>29</v>
      </c>
      <c r="B13" s="13">
        <f>SUM(B5:B12)</f>
        <v>543122</v>
      </c>
      <c r="C13" s="13">
        <f>SUM(C5:C12)</f>
        <v>399142084700</v>
      </c>
      <c r="D13" s="13">
        <f t="shared" ref="D13:X13" si="0">SUM(D5:D12)</f>
        <v>537896</v>
      </c>
      <c r="E13" s="13">
        <f t="shared" si="0"/>
        <v>401495352070</v>
      </c>
      <c r="F13" s="13">
        <f t="shared" si="0"/>
        <v>547997</v>
      </c>
      <c r="G13" s="13">
        <f t="shared" si="0"/>
        <v>390691475590</v>
      </c>
      <c r="H13" s="13">
        <f t="shared" si="0"/>
        <v>554974</v>
      </c>
      <c r="I13" s="13">
        <f t="shared" si="0"/>
        <v>419944444670</v>
      </c>
      <c r="J13" s="13">
        <f t="shared" si="0"/>
        <v>566848</v>
      </c>
      <c r="K13" s="13">
        <f t="shared" si="0"/>
        <v>416687503970</v>
      </c>
      <c r="L13" s="13">
        <f t="shared" si="0"/>
        <v>565709</v>
      </c>
      <c r="M13" s="13">
        <f t="shared" si="0"/>
        <v>420692538980</v>
      </c>
      <c r="N13" s="13">
        <f t="shared" si="0"/>
        <v>575307</v>
      </c>
      <c r="O13" s="13">
        <f t="shared" si="0"/>
        <v>428216827630</v>
      </c>
      <c r="P13" s="13">
        <f t="shared" si="0"/>
        <v>574240</v>
      </c>
      <c r="Q13" s="13">
        <f t="shared" si="0"/>
        <v>439579672700</v>
      </c>
      <c r="R13" s="13">
        <f t="shared" si="0"/>
        <v>591588</v>
      </c>
      <c r="S13" s="13">
        <f t="shared" si="0"/>
        <v>451654948120</v>
      </c>
      <c r="T13" s="13">
        <f t="shared" si="0"/>
        <v>585864</v>
      </c>
      <c r="U13" s="13">
        <f t="shared" si="0"/>
        <v>434135861560</v>
      </c>
      <c r="V13" s="13">
        <f t="shared" si="0"/>
        <v>596328</v>
      </c>
      <c r="W13" s="13">
        <f t="shared" si="0"/>
        <v>439814382310</v>
      </c>
      <c r="X13" s="13">
        <f t="shared" si="0"/>
        <v>607717</v>
      </c>
      <c r="Y13" s="14">
        <f>SUM(Y5:Y12)</f>
        <v>451638912240</v>
      </c>
    </row>
    <row r="14" spans="1:25" x14ac:dyDescent="0.3">
      <c r="A14" s="8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25" ht="27" customHeight="1" x14ac:dyDescent="0.3">
      <c r="A15" s="56" t="s">
        <v>24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25" ht="54" customHeight="1" x14ac:dyDescent="0.3">
      <c r="A16" s="56" t="s">
        <v>23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20" spans="1:1" ht="31.5" x14ac:dyDescent="0.3">
      <c r="A20" s="7" t="s">
        <v>28</v>
      </c>
    </row>
  </sheetData>
  <mergeCells count="18">
    <mergeCell ref="A1:I1"/>
    <mergeCell ref="J1:S1"/>
    <mergeCell ref="T1:Y1"/>
    <mergeCell ref="F3:G3"/>
    <mergeCell ref="H3:I3"/>
    <mergeCell ref="J3:K3"/>
    <mergeCell ref="A15:K15"/>
    <mergeCell ref="A16:K16"/>
    <mergeCell ref="X3:Y3"/>
    <mergeCell ref="L3:M3"/>
    <mergeCell ref="N3:O3"/>
    <mergeCell ref="P3:Q3"/>
    <mergeCell ref="R3:S3"/>
    <mergeCell ref="T3:U3"/>
    <mergeCell ref="V3:W3"/>
    <mergeCell ref="A3:A4"/>
    <mergeCell ref="B3:C3"/>
    <mergeCell ref="D3:E3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D5" sqref="D5"/>
    </sheetView>
  </sheetViews>
  <sheetFormatPr defaultRowHeight="16.5" x14ac:dyDescent="0.3"/>
  <cols>
    <col min="1" max="1" width="16.875" customWidth="1"/>
    <col min="2" max="2" width="10.5" customWidth="1"/>
    <col min="3" max="3" width="14.625" customWidth="1"/>
    <col min="4" max="4" width="15.75" style="15" customWidth="1"/>
    <col min="5" max="5" width="10.75" customWidth="1"/>
    <col min="6" max="6" width="18.125" customWidth="1"/>
    <col min="7" max="7" width="13" customWidth="1"/>
    <col min="8" max="8" width="19.5" style="26" customWidth="1"/>
  </cols>
  <sheetData>
    <row r="1" spans="1:8" ht="16.5" customHeight="1" x14ac:dyDescent="0.3">
      <c r="A1" s="67" t="s">
        <v>33</v>
      </c>
      <c r="B1" s="67"/>
      <c r="C1" s="67"/>
      <c r="D1" s="67"/>
      <c r="E1" s="67"/>
      <c r="F1" s="67"/>
      <c r="G1" s="67"/>
      <c r="H1" s="67"/>
    </row>
    <row r="2" spans="1:8" ht="17.25" customHeight="1" thickBot="1" x14ac:dyDescent="0.35">
      <c r="A2" s="68"/>
      <c r="B2" s="68"/>
      <c r="C2" s="68"/>
      <c r="D2" s="68"/>
      <c r="E2" s="68"/>
      <c r="F2" s="68"/>
      <c r="G2" s="68"/>
      <c r="H2" s="68"/>
    </row>
    <row r="3" spans="1:8" ht="16.5" customHeight="1" x14ac:dyDescent="0.25">
      <c r="A3" s="62" t="s">
        <v>0</v>
      </c>
      <c r="B3" s="64" t="s">
        <v>12</v>
      </c>
      <c r="C3" s="65"/>
      <c r="D3" s="65"/>
      <c r="E3" s="65"/>
      <c r="F3" s="65"/>
      <c r="G3" s="65"/>
      <c r="H3" s="66"/>
    </row>
    <row r="4" spans="1:8" ht="32.25" customHeight="1" x14ac:dyDescent="0.3">
      <c r="A4" s="63"/>
      <c r="B4" s="38" t="s">
        <v>20</v>
      </c>
      <c r="C4" s="39" t="s">
        <v>30</v>
      </c>
      <c r="D4" s="40" t="s">
        <v>31</v>
      </c>
      <c r="E4" s="40" t="s">
        <v>59</v>
      </c>
      <c r="F4" s="40" t="s">
        <v>42</v>
      </c>
      <c r="G4" s="40" t="s">
        <v>43</v>
      </c>
      <c r="H4" s="41" t="s">
        <v>60</v>
      </c>
    </row>
    <row r="5" spans="1:8" x14ac:dyDescent="0.3">
      <c r="A5" s="16" t="s">
        <v>34</v>
      </c>
      <c r="B5" s="19">
        <v>234997</v>
      </c>
      <c r="C5" s="2">
        <v>171219872950</v>
      </c>
      <c r="D5" s="21">
        <f>C5*0.15/0.85</f>
        <v>30215271697.058823</v>
      </c>
      <c r="E5" s="29">
        <f>D5/B5</f>
        <v>128577.26565470548</v>
      </c>
      <c r="F5" s="30">
        <f>C5+D5</f>
        <v>201435144647.05884</v>
      </c>
      <c r="G5" s="21">
        <v>10187</v>
      </c>
      <c r="H5" s="22">
        <f>C5/G5</f>
        <v>16807683.611465592</v>
      </c>
    </row>
    <row r="6" spans="1:8" x14ac:dyDescent="0.3">
      <c r="A6" s="16" t="s">
        <v>35</v>
      </c>
      <c r="B6" s="19">
        <v>43378</v>
      </c>
      <c r="C6" s="2">
        <v>8129374590</v>
      </c>
      <c r="D6" s="21">
        <f t="shared" ref="D6:D10" si="0">C6*0.15/0.85</f>
        <v>1434595515.8823531</v>
      </c>
      <c r="E6" s="29">
        <f t="shared" ref="E6:E12" si="1">D6/B6</f>
        <v>33071.960806914867</v>
      </c>
      <c r="F6" s="30">
        <f t="shared" ref="F6:F12" si="2">C6+D6</f>
        <v>9563970105.8823528</v>
      </c>
      <c r="G6" s="21">
        <v>8248</v>
      </c>
      <c r="H6" s="22">
        <f t="shared" ref="H6:H12" si="3">C6/G6</f>
        <v>985617.67580019403</v>
      </c>
    </row>
    <row r="7" spans="1:8" x14ac:dyDescent="0.3">
      <c r="A7" s="16" t="s">
        <v>36</v>
      </c>
      <c r="B7" s="19">
        <v>6719</v>
      </c>
      <c r="C7" s="2">
        <v>1243928560</v>
      </c>
      <c r="D7" s="21">
        <f t="shared" si="0"/>
        <v>219516804.70588237</v>
      </c>
      <c r="E7" s="29">
        <f t="shared" si="1"/>
        <v>32671.052940300993</v>
      </c>
      <c r="F7" s="30">
        <f t="shared" si="2"/>
        <v>1463445364.7058823</v>
      </c>
      <c r="G7" s="21">
        <v>571</v>
      </c>
      <c r="H7" s="22">
        <f t="shared" si="3"/>
        <v>2178508.8616462345</v>
      </c>
    </row>
    <row r="8" spans="1:8" x14ac:dyDescent="0.3">
      <c r="A8" s="16" t="s">
        <v>37</v>
      </c>
      <c r="B8" s="19">
        <v>49362</v>
      </c>
      <c r="C8" s="2">
        <v>49939270800</v>
      </c>
      <c r="D8" s="21">
        <f t="shared" si="0"/>
        <v>8812812494.1176472</v>
      </c>
      <c r="E8" s="29">
        <f t="shared" si="1"/>
        <v>178534.34816493755</v>
      </c>
      <c r="F8" s="30">
        <f t="shared" si="2"/>
        <v>58752083294.117645</v>
      </c>
      <c r="G8" s="21">
        <v>2522</v>
      </c>
      <c r="H8" s="22">
        <f t="shared" si="3"/>
        <v>19801455.511498809</v>
      </c>
    </row>
    <row r="9" spans="1:8" x14ac:dyDescent="0.3">
      <c r="A9" s="16" t="s">
        <v>38</v>
      </c>
      <c r="B9" s="19">
        <v>1607</v>
      </c>
      <c r="C9" s="2">
        <v>945383060</v>
      </c>
      <c r="D9" s="21">
        <f t="shared" si="0"/>
        <v>166832304.70588237</v>
      </c>
      <c r="E9" s="29">
        <f t="shared" si="1"/>
        <v>103815.99546103446</v>
      </c>
      <c r="F9" s="30">
        <f t="shared" si="2"/>
        <v>1112215364.7058823</v>
      </c>
      <c r="G9" s="21">
        <v>182</v>
      </c>
      <c r="H9" s="22">
        <f t="shared" si="3"/>
        <v>5194412.4175824178</v>
      </c>
    </row>
    <row r="10" spans="1:8" x14ac:dyDescent="0.3">
      <c r="A10" s="16" t="s">
        <v>39</v>
      </c>
      <c r="B10" s="19">
        <v>120389</v>
      </c>
      <c r="C10" s="2">
        <v>10772351540</v>
      </c>
      <c r="D10" s="21">
        <f t="shared" si="0"/>
        <v>1901003212.9411764</v>
      </c>
      <c r="E10" s="29">
        <f t="shared" si="1"/>
        <v>15790.505884600556</v>
      </c>
      <c r="F10" s="30">
        <f t="shared" si="2"/>
        <v>12673354752.941177</v>
      </c>
      <c r="G10" s="21">
        <v>1634</v>
      </c>
      <c r="H10" s="22">
        <f t="shared" si="3"/>
        <v>6592626.4014687883</v>
      </c>
    </row>
    <row r="11" spans="1:8" x14ac:dyDescent="0.3">
      <c r="A11" s="16" t="s">
        <v>40</v>
      </c>
      <c r="B11" s="19">
        <v>16099</v>
      </c>
      <c r="C11" s="2">
        <v>21266876790</v>
      </c>
      <c r="D11" s="21">
        <f>C11*0.2/0.8</f>
        <v>5316719197.5</v>
      </c>
      <c r="E11" s="29">
        <f t="shared" si="1"/>
        <v>330251.51857258216</v>
      </c>
      <c r="F11" s="30">
        <f t="shared" si="2"/>
        <v>26583595987.5</v>
      </c>
      <c r="G11" s="21">
        <v>1838</v>
      </c>
      <c r="H11" s="22">
        <f t="shared" si="3"/>
        <v>11570662.018498369</v>
      </c>
    </row>
    <row r="12" spans="1:8" ht="17.25" thickBot="1" x14ac:dyDescent="0.35">
      <c r="A12" s="17" t="s">
        <v>41</v>
      </c>
      <c r="B12" s="20">
        <v>135166</v>
      </c>
      <c r="C12" s="10">
        <v>188121853950</v>
      </c>
      <c r="D12" s="23">
        <f>C12*0.2/0.8</f>
        <v>47030463487.5</v>
      </c>
      <c r="E12" s="36">
        <f t="shared" si="1"/>
        <v>347945.95895047573</v>
      </c>
      <c r="F12" s="37">
        <f t="shared" si="2"/>
        <v>235152317437.5</v>
      </c>
      <c r="G12" s="23">
        <v>3069</v>
      </c>
      <c r="H12" s="24">
        <f t="shared" si="3"/>
        <v>61297443.450635388</v>
      </c>
    </row>
    <row r="13" spans="1:8" ht="17.25" thickBot="1" x14ac:dyDescent="0.35">
      <c r="A13" s="18" t="s">
        <v>29</v>
      </c>
      <c r="B13" s="18">
        <f t="shared" ref="B13" si="4">SUM(B5:B12)</f>
        <v>607717</v>
      </c>
      <c r="C13" s="31">
        <f t="shared" ref="C13:H13" si="5">SUM(C5:C12)</f>
        <v>451638912240</v>
      </c>
      <c r="D13" s="32">
        <f t="shared" si="5"/>
        <v>95097214714.411774</v>
      </c>
      <c r="E13" s="33">
        <f t="shared" si="5"/>
        <v>1170658.6064355518</v>
      </c>
      <c r="F13" s="34">
        <f t="shared" si="5"/>
        <v>546736126954.41174</v>
      </c>
      <c r="G13" s="33">
        <f t="shared" si="5"/>
        <v>28251</v>
      </c>
      <c r="H13" s="35">
        <f t="shared" si="5"/>
        <v>124428409.94859579</v>
      </c>
    </row>
    <row r="14" spans="1:8" x14ac:dyDescent="0.3">
      <c r="F14" s="28"/>
      <c r="G14" s="28"/>
      <c r="H14" s="27"/>
    </row>
  </sheetData>
  <mergeCells count="3">
    <mergeCell ref="A3:A4"/>
    <mergeCell ref="B3:H3"/>
    <mergeCell ref="A1:H2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I3" sqref="I3"/>
    </sheetView>
  </sheetViews>
  <sheetFormatPr defaultRowHeight="16.5" x14ac:dyDescent="0.3"/>
  <cols>
    <col min="1" max="1" width="8.875" customWidth="1"/>
    <col min="2" max="2" width="7.125" style="15" customWidth="1"/>
    <col min="3" max="3" width="7.25" style="15" customWidth="1"/>
    <col min="4" max="4" width="6.5" style="15" customWidth="1"/>
    <col min="5" max="5" width="6.875" style="15" customWidth="1"/>
    <col min="6" max="6" width="5.25" style="15" customWidth="1"/>
    <col min="7" max="7" width="6.75" style="15" customWidth="1"/>
    <col min="8" max="8" width="5.625" style="15" customWidth="1"/>
    <col min="9" max="9" width="4.5" style="15" customWidth="1"/>
    <col min="10" max="10" width="7.25" style="15" customWidth="1"/>
    <col min="11" max="12" width="7" style="15" customWidth="1"/>
    <col min="13" max="13" width="6.75" style="15" customWidth="1"/>
    <col min="14" max="14" width="7.25" style="15" customWidth="1"/>
    <col min="15" max="15" width="6.5" style="15" customWidth="1"/>
    <col min="16" max="16" width="6.75" style="15" customWidth="1"/>
    <col min="17" max="17" width="5.375" style="15" customWidth="1"/>
    <col min="18" max="18" width="7.875" style="15" customWidth="1"/>
    <col min="19" max="23" width="9" style="15"/>
  </cols>
  <sheetData>
    <row r="1" spans="1:18" x14ac:dyDescent="0.3">
      <c r="A1" s="69" t="s">
        <v>0</v>
      </c>
      <c r="B1" s="70" t="s">
        <v>45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 t="s">
        <v>62</v>
      </c>
    </row>
    <row r="2" spans="1:18" ht="41.25" customHeight="1" thickBot="1" x14ac:dyDescent="0.35">
      <c r="A2" s="69"/>
      <c r="B2" s="42" t="s">
        <v>44</v>
      </c>
      <c r="C2" s="42" t="s">
        <v>46</v>
      </c>
      <c r="D2" s="42" t="s">
        <v>47</v>
      </c>
      <c r="E2" s="42" t="s">
        <v>48</v>
      </c>
      <c r="F2" s="42" t="s">
        <v>49</v>
      </c>
      <c r="G2" s="42" t="s">
        <v>50</v>
      </c>
      <c r="H2" s="42" t="s">
        <v>51</v>
      </c>
      <c r="I2" s="44" t="s">
        <v>64</v>
      </c>
      <c r="J2" s="42" t="s">
        <v>52</v>
      </c>
      <c r="K2" s="42" t="s">
        <v>53</v>
      </c>
      <c r="L2" s="42" t="s">
        <v>54</v>
      </c>
      <c r="M2" s="42" t="s">
        <v>55</v>
      </c>
      <c r="N2" s="42" t="s">
        <v>56</v>
      </c>
      <c r="O2" s="42" t="s">
        <v>57</v>
      </c>
      <c r="P2" s="42" t="s">
        <v>58</v>
      </c>
      <c r="Q2" s="42" t="s">
        <v>63</v>
      </c>
      <c r="R2" s="72"/>
    </row>
    <row r="3" spans="1:18" x14ac:dyDescent="0.3">
      <c r="A3" s="43" t="s">
        <v>34</v>
      </c>
      <c r="B3" s="42">
        <v>1738</v>
      </c>
      <c r="C3" s="42">
        <v>735</v>
      </c>
      <c r="D3" s="42">
        <v>601</v>
      </c>
      <c r="E3" s="42">
        <v>674</v>
      </c>
      <c r="F3" s="42">
        <v>426</v>
      </c>
      <c r="G3" s="42">
        <v>390</v>
      </c>
      <c r="H3" s="42">
        <v>148</v>
      </c>
      <c r="I3" s="42">
        <v>27</v>
      </c>
      <c r="J3" s="42">
        <v>2215</v>
      </c>
      <c r="K3" s="42">
        <v>336</v>
      </c>
      <c r="L3" s="42">
        <v>312</v>
      </c>
      <c r="M3" s="42">
        <v>551</v>
      </c>
      <c r="N3" s="42">
        <v>593</v>
      </c>
      <c r="O3" s="42">
        <v>625</v>
      </c>
      <c r="P3" s="42">
        <v>728</v>
      </c>
      <c r="Q3" s="50">
        <v>88</v>
      </c>
      <c r="R3" s="54">
        <f>SUM(B3:Q3)</f>
        <v>10187</v>
      </c>
    </row>
    <row r="4" spans="1:18" x14ac:dyDescent="0.3">
      <c r="A4" s="43" t="s">
        <v>35</v>
      </c>
      <c r="B4" s="42">
        <v>1528</v>
      </c>
      <c r="C4" s="42">
        <v>561</v>
      </c>
      <c r="D4" s="42">
        <v>462</v>
      </c>
      <c r="E4" s="42">
        <v>589</v>
      </c>
      <c r="F4" s="42">
        <v>260</v>
      </c>
      <c r="G4" s="42">
        <v>351</v>
      </c>
      <c r="H4" s="42">
        <v>109</v>
      </c>
      <c r="I4" s="42">
        <v>19</v>
      </c>
      <c r="J4" s="42">
        <v>1904</v>
      </c>
      <c r="K4" s="42">
        <v>259</v>
      </c>
      <c r="L4" s="42">
        <v>210</v>
      </c>
      <c r="M4" s="42">
        <v>438</v>
      </c>
      <c r="N4" s="42">
        <v>461</v>
      </c>
      <c r="O4" s="42">
        <v>421</v>
      </c>
      <c r="P4" s="42">
        <v>596</v>
      </c>
      <c r="Q4" s="50">
        <v>80</v>
      </c>
      <c r="R4" s="52">
        <f t="shared" ref="R4:R10" si="0">SUM(B4:Q4)</f>
        <v>8248</v>
      </c>
    </row>
    <row r="5" spans="1:18" x14ac:dyDescent="0.3">
      <c r="A5" s="43" t="s">
        <v>36</v>
      </c>
      <c r="B5" s="42">
        <v>115</v>
      </c>
      <c r="C5" s="42">
        <v>32</v>
      </c>
      <c r="D5" s="42">
        <v>28</v>
      </c>
      <c r="E5" s="42">
        <v>37</v>
      </c>
      <c r="F5" s="42">
        <v>14</v>
      </c>
      <c r="G5" s="42">
        <v>26</v>
      </c>
      <c r="H5" s="42">
        <v>14</v>
      </c>
      <c r="I5" s="42">
        <v>3</v>
      </c>
      <c r="J5" s="42">
        <v>142</v>
      </c>
      <c r="K5" s="42">
        <v>36</v>
      </c>
      <c r="L5" s="42">
        <v>15</v>
      </c>
      <c r="M5" s="42">
        <v>26</v>
      </c>
      <c r="N5" s="42">
        <v>28</v>
      </c>
      <c r="O5" s="42">
        <v>24</v>
      </c>
      <c r="P5" s="42">
        <v>24</v>
      </c>
      <c r="Q5" s="50">
        <v>7</v>
      </c>
      <c r="R5" s="52">
        <f t="shared" si="0"/>
        <v>571</v>
      </c>
    </row>
    <row r="6" spans="1:18" x14ac:dyDescent="0.3">
      <c r="A6" s="43" t="s">
        <v>37</v>
      </c>
      <c r="B6" s="42">
        <v>349</v>
      </c>
      <c r="C6" s="42">
        <v>119</v>
      </c>
      <c r="D6" s="42">
        <v>204</v>
      </c>
      <c r="E6" s="42">
        <v>105</v>
      </c>
      <c r="F6" s="42">
        <v>90</v>
      </c>
      <c r="G6" s="42">
        <v>102</v>
      </c>
      <c r="H6" s="42">
        <v>51</v>
      </c>
      <c r="I6" s="42">
        <v>7</v>
      </c>
      <c r="J6" s="42">
        <v>609</v>
      </c>
      <c r="K6" s="42">
        <v>106</v>
      </c>
      <c r="L6" s="42">
        <v>125</v>
      </c>
      <c r="M6" s="42">
        <v>169</v>
      </c>
      <c r="N6" s="42">
        <v>147</v>
      </c>
      <c r="O6" s="42">
        <v>148</v>
      </c>
      <c r="P6" s="42">
        <v>142</v>
      </c>
      <c r="Q6" s="50">
        <v>49</v>
      </c>
      <c r="R6" s="52">
        <f t="shared" si="0"/>
        <v>2522</v>
      </c>
    </row>
    <row r="7" spans="1:18" x14ac:dyDescent="0.3">
      <c r="A7" s="43" t="s">
        <v>38</v>
      </c>
      <c r="B7" s="42">
        <v>62</v>
      </c>
      <c r="C7" s="42">
        <v>0</v>
      </c>
      <c r="D7" s="42">
        <v>17</v>
      </c>
      <c r="E7" s="42">
        <v>11</v>
      </c>
      <c r="F7" s="42">
        <v>0</v>
      </c>
      <c r="G7" s="42">
        <v>0</v>
      </c>
      <c r="H7" s="42">
        <v>1</v>
      </c>
      <c r="I7" s="42">
        <v>0</v>
      </c>
      <c r="J7" s="42">
        <v>61</v>
      </c>
      <c r="K7" s="42">
        <v>8</v>
      </c>
      <c r="L7" s="42">
        <v>2</v>
      </c>
      <c r="M7" s="42">
        <v>8</v>
      </c>
      <c r="N7" s="42">
        <v>3</v>
      </c>
      <c r="O7" s="42">
        <v>5</v>
      </c>
      <c r="P7" s="42">
        <v>4</v>
      </c>
      <c r="Q7" s="50">
        <v>0</v>
      </c>
      <c r="R7" s="52">
        <f t="shared" si="0"/>
        <v>182</v>
      </c>
    </row>
    <row r="8" spans="1:18" x14ac:dyDescent="0.3">
      <c r="A8" s="43" t="s">
        <v>39</v>
      </c>
      <c r="B8" s="42">
        <v>313</v>
      </c>
      <c r="C8" s="42">
        <v>124</v>
      </c>
      <c r="D8" s="42">
        <v>76</v>
      </c>
      <c r="E8" s="42">
        <v>103</v>
      </c>
      <c r="F8" s="42">
        <v>62</v>
      </c>
      <c r="G8" s="42">
        <v>67</v>
      </c>
      <c r="H8" s="42">
        <v>20</v>
      </c>
      <c r="I8" s="42">
        <v>4</v>
      </c>
      <c r="J8" s="42">
        <v>352</v>
      </c>
      <c r="K8" s="42">
        <v>52</v>
      </c>
      <c r="L8" s="42">
        <v>57</v>
      </c>
      <c r="M8" s="42">
        <v>80</v>
      </c>
      <c r="N8" s="42">
        <v>106</v>
      </c>
      <c r="O8" s="42">
        <v>78</v>
      </c>
      <c r="P8" s="42">
        <v>115</v>
      </c>
      <c r="Q8" s="50">
        <v>25</v>
      </c>
      <c r="R8" s="52">
        <f t="shared" si="0"/>
        <v>1634</v>
      </c>
    </row>
    <row r="9" spans="1:18" ht="30" customHeight="1" x14ac:dyDescent="0.3">
      <c r="A9" s="43" t="s">
        <v>40</v>
      </c>
      <c r="B9" s="42">
        <v>317</v>
      </c>
      <c r="C9" s="42">
        <v>19</v>
      </c>
      <c r="D9" s="42">
        <v>154</v>
      </c>
      <c r="E9" s="42">
        <v>106</v>
      </c>
      <c r="F9" s="42">
        <v>21</v>
      </c>
      <c r="G9" s="42">
        <v>37</v>
      </c>
      <c r="H9" s="42">
        <v>15</v>
      </c>
      <c r="I9" s="42">
        <v>1</v>
      </c>
      <c r="J9" s="42">
        <v>623</v>
      </c>
      <c r="K9" s="42">
        <v>119</v>
      </c>
      <c r="L9" s="42">
        <v>103</v>
      </c>
      <c r="M9" s="42">
        <v>108</v>
      </c>
      <c r="N9" s="42">
        <v>68</v>
      </c>
      <c r="O9" s="42">
        <v>91</v>
      </c>
      <c r="P9" s="42">
        <v>48</v>
      </c>
      <c r="Q9" s="50">
        <v>8</v>
      </c>
      <c r="R9" s="52">
        <f t="shared" si="0"/>
        <v>1838</v>
      </c>
    </row>
    <row r="10" spans="1:18" ht="17.25" thickBot="1" x14ac:dyDescent="0.35">
      <c r="A10" s="45" t="s">
        <v>41</v>
      </c>
      <c r="B10" s="46">
        <v>213</v>
      </c>
      <c r="C10" s="46">
        <v>93</v>
      </c>
      <c r="D10" s="46">
        <v>100</v>
      </c>
      <c r="E10" s="46">
        <v>250</v>
      </c>
      <c r="F10" s="46">
        <v>79</v>
      </c>
      <c r="G10" s="46">
        <v>83</v>
      </c>
      <c r="H10" s="46">
        <v>31</v>
      </c>
      <c r="I10" s="46">
        <v>9</v>
      </c>
      <c r="J10" s="46">
        <v>1044</v>
      </c>
      <c r="K10" s="46">
        <v>185</v>
      </c>
      <c r="L10" s="46">
        <v>180</v>
      </c>
      <c r="M10" s="46">
        <v>192</v>
      </c>
      <c r="N10" s="46">
        <v>165</v>
      </c>
      <c r="O10" s="46">
        <v>214</v>
      </c>
      <c r="P10" s="46">
        <v>175</v>
      </c>
      <c r="Q10" s="51">
        <v>56</v>
      </c>
      <c r="R10" s="53">
        <f t="shared" si="0"/>
        <v>3069</v>
      </c>
    </row>
    <row r="11" spans="1:18" ht="17.25" thickBot="1" x14ac:dyDescent="0.35">
      <c r="A11" s="47" t="s">
        <v>61</v>
      </c>
      <c r="B11" s="48">
        <f>SUM(B3:B10)</f>
        <v>4635</v>
      </c>
      <c r="C11" s="48">
        <f t="shared" ref="C11:Q11" si="1">SUM(C3:C10)</f>
        <v>1683</v>
      </c>
      <c r="D11" s="48">
        <f t="shared" si="1"/>
        <v>1642</v>
      </c>
      <c r="E11" s="48">
        <f t="shared" si="1"/>
        <v>1875</v>
      </c>
      <c r="F11" s="48">
        <f t="shared" si="1"/>
        <v>952</v>
      </c>
      <c r="G11" s="48">
        <f t="shared" si="1"/>
        <v>1056</v>
      </c>
      <c r="H11" s="48">
        <f t="shared" si="1"/>
        <v>389</v>
      </c>
      <c r="I11" s="48">
        <f t="shared" si="1"/>
        <v>70</v>
      </c>
      <c r="J11" s="48">
        <f t="shared" si="1"/>
        <v>6950</v>
      </c>
      <c r="K11" s="48">
        <f t="shared" si="1"/>
        <v>1101</v>
      </c>
      <c r="L11" s="48">
        <f t="shared" si="1"/>
        <v>1004</v>
      </c>
      <c r="M11" s="48">
        <f t="shared" si="1"/>
        <v>1572</v>
      </c>
      <c r="N11" s="48">
        <f t="shared" si="1"/>
        <v>1571</v>
      </c>
      <c r="O11" s="48">
        <f t="shared" si="1"/>
        <v>1606</v>
      </c>
      <c r="P11" s="48">
        <f t="shared" si="1"/>
        <v>1832</v>
      </c>
      <c r="Q11" s="48">
        <f t="shared" si="1"/>
        <v>313</v>
      </c>
      <c r="R11" s="49">
        <f>SUM(R3:R10)</f>
        <v>28251</v>
      </c>
    </row>
  </sheetData>
  <mergeCells count="3">
    <mergeCell ref="A1:A2"/>
    <mergeCell ref="B1:Q1"/>
    <mergeCell ref="R1:R2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H5" sqref="H5"/>
    </sheetView>
  </sheetViews>
  <sheetFormatPr defaultRowHeight="16.5" x14ac:dyDescent="0.3"/>
  <cols>
    <col min="1" max="1" width="9.875" style="55" customWidth="1"/>
    <col min="2" max="2" width="13" customWidth="1"/>
    <col min="3" max="3" width="17.75" customWidth="1"/>
    <col min="4" max="4" width="17.25" style="73" customWidth="1"/>
    <col min="5" max="5" width="17.75" customWidth="1"/>
    <col min="6" max="6" width="7.875" bestFit="1" customWidth="1"/>
  </cols>
  <sheetData>
    <row r="1" spans="1:6" ht="58.5" customHeight="1" x14ac:dyDescent="0.3">
      <c r="A1" s="74" t="s">
        <v>65</v>
      </c>
      <c r="B1" s="74"/>
      <c r="C1" s="74"/>
      <c r="D1" s="74"/>
      <c r="E1" s="74"/>
      <c r="F1" s="25"/>
    </row>
    <row r="2" spans="1:6" ht="17.25" thickBot="1" x14ac:dyDescent="0.35">
      <c r="E2" s="73" t="s">
        <v>25</v>
      </c>
    </row>
    <row r="3" spans="1:6" ht="44.25" customHeight="1" x14ac:dyDescent="0.3">
      <c r="A3" s="76" t="s">
        <v>81</v>
      </c>
      <c r="B3" s="77" t="s">
        <v>20</v>
      </c>
      <c r="C3" s="77" t="s">
        <v>30</v>
      </c>
      <c r="D3" s="82" t="s">
        <v>66</v>
      </c>
      <c r="E3" s="78" t="s">
        <v>68</v>
      </c>
    </row>
    <row r="4" spans="1:6" ht="44.25" customHeight="1" x14ac:dyDescent="0.3">
      <c r="A4" s="79" t="s">
        <v>69</v>
      </c>
      <c r="B4" s="75">
        <v>107849</v>
      </c>
      <c r="C4" s="75">
        <v>10493879330</v>
      </c>
      <c r="D4" s="83">
        <f>C4*0.15/0.85</f>
        <v>1851861058.2352941</v>
      </c>
      <c r="E4" s="84">
        <f>SUM(C4:D4)</f>
        <v>12345740388.235294</v>
      </c>
    </row>
    <row r="5" spans="1:6" ht="44.25" customHeight="1" x14ac:dyDescent="0.3">
      <c r="A5" s="79" t="s">
        <v>70</v>
      </c>
      <c r="B5" s="75">
        <v>102810</v>
      </c>
      <c r="C5" s="75">
        <v>9329947250</v>
      </c>
      <c r="D5" s="83">
        <f t="shared" ref="D5:D15" si="0">C5*0.15/0.85</f>
        <v>1646461279.4117649</v>
      </c>
      <c r="E5" s="84">
        <f t="shared" ref="E5:E15" si="1">SUM(C5:D5)</f>
        <v>10976408529.411764</v>
      </c>
    </row>
    <row r="6" spans="1:6" ht="44.25" customHeight="1" x14ac:dyDescent="0.3">
      <c r="A6" s="79" t="s">
        <v>71</v>
      </c>
      <c r="B6" s="75">
        <v>106693</v>
      </c>
      <c r="C6" s="75">
        <v>10611514590</v>
      </c>
      <c r="D6" s="83">
        <f t="shared" si="0"/>
        <v>1872620221.7647059</v>
      </c>
      <c r="E6" s="84">
        <f t="shared" si="1"/>
        <v>12484134811.764706</v>
      </c>
    </row>
    <row r="7" spans="1:6" ht="44.25" customHeight="1" x14ac:dyDescent="0.3">
      <c r="A7" s="79" t="s">
        <v>72</v>
      </c>
      <c r="B7" s="75">
        <v>107161</v>
      </c>
      <c r="C7" s="75">
        <v>10371040520</v>
      </c>
      <c r="D7" s="83">
        <f t="shared" si="0"/>
        <v>1830183621.1764705</v>
      </c>
      <c r="E7" s="84">
        <f t="shared" si="1"/>
        <v>12201224141.17647</v>
      </c>
    </row>
    <row r="8" spans="1:6" ht="44.25" customHeight="1" x14ac:dyDescent="0.3">
      <c r="A8" s="79" t="s">
        <v>73</v>
      </c>
      <c r="B8" s="75">
        <v>110589</v>
      </c>
      <c r="C8" s="75">
        <v>10440638740</v>
      </c>
      <c r="D8" s="83">
        <f t="shared" si="0"/>
        <v>1842465660</v>
      </c>
      <c r="E8" s="84">
        <f t="shared" si="1"/>
        <v>12283104400</v>
      </c>
    </row>
    <row r="9" spans="1:6" ht="44.25" customHeight="1" x14ac:dyDescent="0.3">
      <c r="A9" s="79" t="s">
        <v>74</v>
      </c>
      <c r="B9" s="75">
        <v>109575</v>
      </c>
      <c r="C9" s="75">
        <v>9864870570</v>
      </c>
      <c r="D9" s="83">
        <f t="shared" si="0"/>
        <v>1740859512.3529413</v>
      </c>
      <c r="E9" s="84">
        <f t="shared" si="1"/>
        <v>11605730082.352942</v>
      </c>
    </row>
    <row r="10" spans="1:6" ht="44.25" customHeight="1" x14ac:dyDescent="0.3">
      <c r="A10" s="79" t="s">
        <v>75</v>
      </c>
      <c r="B10" s="75">
        <v>111364</v>
      </c>
      <c r="C10" s="75">
        <v>10380365280</v>
      </c>
      <c r="D10" s="83">
        <f t="shared" si="0"/>
        <v>1831829167.0588236</v>
      </c>
      <c r="E10" s="84">
        <f t="shared" si="1"/>
        <v>12212194447.058823</v>
      </c>
    </row>
    <row r="11" spans="1:6" ht="44.25" customHeight="1" x14ac:dyDescent="0.3">
      <c r="A11" s="79" t="s">
        <v>76</v>
      </c>
      <c r="B11" s="75">
        <v>105354</v>
      </c>
      <c r="C11" s="75">
        <v>9575550110</v>
      </c>
      <c r="D11" s="83">
        <f t="shared" si="0"/>
        <v>1689802960.5882354</v>
      </c>
      <c r="E11" s="84">
        <f t="shared" si="1"/>
        <v>11265353070.588236</v>
      </c>
    </row>
    <row r="12" spans="1:6" ht="44.25" customHeight="1" x14ac:dyDescent="0.3">
      <c r="A12" s="79" t="s">
        <v>77</v>
      </c>
      <c r="B12" s="75">
        <v>114674</v>
      </c>
      <c r="C12" s="75">
        <v>10804643630</v>
      </c>
      <c r="D12" s="83">
        <f t="shared" si="0"/>
        <v>1906701817.0588236</v>
      </c>
      <c r="E12" s="84">
        <f t="shared" si="1"/>
        <v>12711345447.058823</v>
      </c>
    </row>
    <row r="13" spans="1:6" ht="44.25" customHeight="1" x14ac:dyDescent="0.3">
      <c r="A13" s="79" t="s">
        <v>78</v>
      </c>
      <c r="B13" s="75">
        <v>112028</v>
      </c>
      <c r="C13" s="75">
        <v>9865302380</v>
      </c>
      <c r="D13" s="83">
        <f t="shared" si="0"/>
        <v>1740935714.1176472</v>
      </c>
      <c r="E13" s="84">
        <f t="shared" si="1"/>
        <v>11606238094.117647</v>
      </c>
    </row>
    <row r="14" spans="1:6" ht="44.25" customHeight="1" x14ac:dyDescent="0.3">
      <c r="A14" s="79" t="s">
        <v>79</v>
      </c>
      <c r="B14" s="75">
        <v>115324</v>
      </c>
      <c r="C14" s="75">
        <v>9773581510</v>
      </c>
      <c r="D14" s="83">
        <f t="shared" si="0"/>
        <v>1724749678.2352941</v>
      </c>
      <c r="E14" s="84">
        <f t="shared" si="1"/>
        <v>11498331188.235294</v>
      </c>
    </row>
    <row r="15" spans="1:6" ht="44.25" customHeight="1" thickBot="1" x14ac:dyDescent="0.35">
      <c r="A15" s="80" t="s">
        <v>80</v>
      </c>
      <c r="B15" s="85">
        <v>120389</v>
      </c>
      <c r="C15" s="85">
        <v>10772351540</v>
      </c>
      <c r="D15" s="86">
        <f t="shared" si="0"/>
        <v>1901003212.9411764</v>
      </c>
      <c r="E15" s="87">
        <f t="shared" si="1"/>
        <v>12673354752.941177</v>
      </c>
    </row>
    <row r="16" spans="1:6" ht="44.25" customHeight="1" thickBot="1" x14ac:dyDescent="0.35">
      <c r="A16" s="81" t="s">
        <v>67</v>
      </c>
      <c r="B16" s="88">
        <f>SUM(B4:B15)</f>
        <v>1323810</v>
      </c>
      <c r="C16" s="88">
        <f>SUM(C4:C15)</f>
        <v>122283685450</v>
      </c>
      <c r="D16" s="89">
        <f>SUM(D4:D15)</f>
        <v>21579473902.941181</v>
      </c>
      <c r="E16" s="90">
        <f>SUM(E4:E15)</f>
        <v>143863159352.94116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Sheet4</vt:lpstr>
      <vt:lpstr>Sheet3</vt:lpstr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효진</cp:lastModifiedBy>
  <cp:lastPrinted>2018-01-23T23:57:06Z</cp:lastPrinted>
  <dcterms:created xsi:type="dcterms:W3CDTF">2018-01-16T11:48:23Z</dcterms:created>
  <dcterms:modified xsi:type="dcterms:W3CDTF">2018-01-23T23:57:08Z</dcterms:modified>
</cp:coreProperties>
</file>